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0" windowHeight="3975" activeTab="0"/>
  </bookViews>
  <sheets>
    <sheet name="CMM_Income&amp;Expenses2018-06" sheetId="1" r:id="rId1"/>
    <sheet name="Sheet2" sheetId="2" state="hidden" r:id="rId2"/>
    <sheet name="Sheet3" sheetId="3" state="hidden" r:id="rId3"/>
  </sheets>
  <definedNames>
    <definedName name="_xlnm.Print_Titles" localSheetId="0">'CMM_Income&amp;Expenses2018-06'!$A:$D,'CMM_Income&amp;Expenses2018-06'!$1:$1</definedName>
  </definedNames>
  <calcPr fullCalcOnLoad="1"/>
</workbook>
</file>

<file path=xl/sharedStrings.xml><?xml version="1.0" encoding="utf-8"?>
<sst xmlns="http://schemas.openxmlformats.org/spreadsheetml/2006/main" count="49" uniqueCount="49">
  <si>
    <t>$ Over Budget</t>
  </si>
  <si>
    <t>% of Budget</t>
  </si>
  <si>
    <t>Income</t>
  </si>
  <si>
    <t>Contributions</t>
  </si>
  <si>
    <t>Interest Income</t>
  </si>
  <si>
    <t>Rental Income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</si>
  <si>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</si>
  <si>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</si>
  <si>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</si>
  <si>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</si>
  <si>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</si>
  <si>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</si>
  <si>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</si>
  <si>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</si>
  <si>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</si>
  <si>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</si>
  <si>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</si>
  <si>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</si>
  <si>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</si>
  <si>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</si>
  <si>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</si>
  <si>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</si>
  <si>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</si>
  <si>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</si>
  <si>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</si>
  <si>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</si>
  <si>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</si>
  <si>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</si>
  <si>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</si>
  <si>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</si>
  <si>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</si>
  <si>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</si>
  <si>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</si>
  <si>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</si>
  <si>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</si>
  <si>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</si>
  <si>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</si>
  <si>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</si>
  <si>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</si>
  <si>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</si>
  <si>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</si>
  <si>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</si>
  <si>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</si>
  <si>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</si>
  <si>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</si>
  <si>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</si>
  <si>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</si>
  <si>
    <t>Jun 1-30 '18</t>
  </si>
  <si>
    <t>FY 19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</si>
</sst>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5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1" sqref="D1"/>
    </sheetView>
  </sheetViews>
  <sheetFormatPr defaultColWidth="9.140625" defaultRowHeight="15"/>
  <cols>
    <col min="1" max="3" width="3.00390625" style="18" customWidth="1"/>
    <col min="4" max="4" width="25.28125" style="18" customWidth="1"/>
    <col min="5" max="5" width="13.28125" style="19" bestFit="1" customWidth="1"/>
    <col min="6" max="6" width="2.28125" style="19" customWidth="1"/>
    <col min="7" max="7" width="11.140625" style="19" customWidth="1"/>
    <col min="8" max="8" width="2.28125" style="19" customWidth="1"/>
    <col min="9" max="9" width="12.00390625" style="19" bestFit="1" customWidth="1"/>
    <col min="10" max="10" width="2.28125" style="19" customWidth="1"/>
    <col min="11" max="11" width="10.28125" style="19" bestFit="1" customWidth="1"/>
  </cols>
  <sheetData>
    <row r="1" spans="1:11" s="17" customFormat="1" ht="16.5" thickBot="1" thickTop="1">
      <c r="A1" s="14"/>
      <c r="B1" s="14"/>
      <c r="C1" s="14"/>
      <c r="D1" s="14"/>
      <c r="E1" s="15" t="s">
        <v>47</v>
      </c>
      <c r="F1" s="16"/>
      <c r="G1" s="15" t="s">
        <v>48</v>
      </c>
      <c r="H1" s="16"/>
      <c r="I1" s="15" t="s">
        <v>0</v>
      </c>
      <c r="J1" s="16"/>
      <c r="K1" s="15" t="s">
        <v>1</v>
      </c>
    </row>
    <row r="2" spans="1:11" ht="15.75" thickTop="1">
      <c r="A2" s="1" t="s">
        <v>2</v>
      </c>
      <c r="B2" s="1"/>
      <c r="C2" s="1"/>
      <c r="D2" s="1"/>
      <c r="E2" s="2"/>
      <c r="F2" s="3"/>
      <c r="G2" s="2"/>
      <c r="H2" s="3"/>
      <c r="I2" s="2"/>
      <c r="J2" s="3"/>
      <c r="K2" s="4"/>
    </row>
    <row r="3" spans="1:11" ht="15">
      <c r="A3" s="1"/>
      <c r="B3" s="1" t="s">
        <v>3</v>
      </c>
      <c r="C3" s="1"/>
      <c r="D3" s="1"/>
      <c r="E3" s="2">
        <v>1710</v>
      </c>
      <c r="F3" s="3"/>
      <c r="G3" s="2">
        <v>25600</v>
      </c>
      <c r="H3" s="3"/>
      <c r="I3" s="2">
        <f>ROUND((E3-G3),5)</f>
        <v>-23890</v>
      </c>
      <c r="J3" s="3"/>
      <c r="K3" s="4">
        <f>ROUND(IF(G3=0,IF(E3=0,0,1),E3/G3),5)</f>
        <v>0.0668</v>
      </c>
    </row>
    <row r="4" spans="1:11" ht="15">
      <c r="A4" s="1"/>
      <c r="B4" s="1" t="s">
        <v>4</v>
      </c>
      <c r="C4" s="1"/>
      <c r="D4" s="1"/>
      <c r="E4" s="2">
        <v>0</v>
      </c>
      <c r="F4" s="3"/>
      <c r="G4" s="2">
        <v>680</v>
      </c>
      <c r="H4" s="3"/>
      <c r="I4" s="2">
        <f>ROUND((E4-G4),5)</f>
        <v>-680</v>
      </c>
      <c r="J4" s="3"/>
      <c r="K4" s="4">
        <f>ROUND(IF(G4=0,IF(E4=0,0,1),E4/G4),5)</f>
        <v>0</v>
      </c>
    </row>
    <row r="5" spans="1:11" ht="15.75" thickBot="1">
      <c r="A5" s="1"/>
      <c r="B5" s="1" t="s">
        <v>5</v>
      </c>
      <c r="C5" s="1"/>
      <c r="D5" s="1"/>
      <c r="E5" s="5">
        <v>50</v>
      </c>
      <c r="F5" s="3"/>
      <c r="G5" s="5">
        <v>800</v>
      </c>
      <c r="H5" s="3"/>
      <c r="I5" s="5">
        <f>ROUND((E5-G5),5)</f>
        <v>-750</v>
      </c>
      <c r="J5" s="3"/>
      <c r="K5" s="6">
        <f>ROUND(IF(G5=0,IF(E5=0,0,1),E5/G5),5)</f>
        <v>0.0625</v>
      </c>
    </row>
    <row r="6" spans="1:11" ht="15">
      <c r="A6" s="1" t="s">
        <v>6</v>
      </c>
      <c r="B6" s="1"/>
      <c r="C6" s="1"/>
      <c r="D6" s="1"/>
      <c r="E6" s="2">
        <f>ROUND(SUM(E2:E5),5)</f>
        <v>1760</v>
      </c>
      <c r="F6" s="3"/>
      <c r="G6" s="2">
        <f>ROUND(SUM(G2:G5),5)</f>
        <v>27080</v>
      </c>
      <c r="H6" s="3"/>
      <c r="I6" s="2">
        <f>ROUND((E6-G6),5)</f>
        <v>-25320</v>
      </c>
      <c r="J6" s="3"/>
      <c r="K6" s="4">
        <f>ROUND(IF(G6=0,IF(E6=0,0,1),E6/G6),5)</f>
        <v>0.06499</v>
      </c>
    </row>
    <row r="7" spans="1:11" ht="16.5" customHeight="1">
      <c r="A7" s="1" t="s">
        <v>7</v>
      </c>
      <c r="B7" s="1"/>
      <c r="C7" s="1"/>
      <c r="D7" s="1"/>
      <c r="E7" s="2"/>
      <c r="F7" s="3"/>
      <c r="G7" s="2"/>
      <c r="H7" s="3"/>
      <c r="I7" s="2"/>
      <c r="J7" s="3"/>
      <c r="K7" s="4"/>
    </row>
    <row r="8" spans="1:11" ht="15">
      <c r="A8" s="1"/>
      <c r="B8" s="1" t="s">
        <v>8</v>
      </c>
      <c r="C8" s="1"/>
      <c r="D8" s="1"/>
      <c r="E8" s="2"/>
      <c r="F8" s="3"/>
      <c r="G8" s="2"/>
      <c r="H8" s="3"/>
      <c r="I8" s="2"/>
      <c r="J8" s="3"/>
      <c r="K8" s="4"/>
    </row>
    <row r="9" spans="1:11" ht="15">
      <c r="A9" s="1"/>
      <c r="B9" s="1"/>
      <c r="C9" s="1" t="s">
        <v>9</v>
      </c>
      <c r="D9" s="1"/>
      <c r="E9" s="2">
        <v>0</v>
      </c>
      <c r="F9" s="3"/>
      <c r="G9" s="2">
        <v>20</v>
      </c>
      <c r="H9" s="3"/>
      <c r="I9" s="2">
        <f>ROUND((E9-G9),5)</f>
        <v>-20</v>
      </c>
      <c r="J9" s="3"/>
      <c r="K9" s="4">
        <f>ROUND(IF(G9=0,IF(E9=0,0,1),E9/G9),5)</f>
        <v>0</v>
      </c>
    </row>
    <row r="10" spans="1:11" ht="15">
      <c r="A10" s="1"/>
      <c r="B10" s="1"/>
      <c r="C10" s="1" t="s">
        <v>10</v>
      </c>
      <c r="D10" s="1"/>
      <c r="E10" s="2">
        <v>0</v>
      </c>
      <c r="F10" s="3"/>
      <c r="G10" s="2">
        <v>180</v>
      </c>
      <c r="H10" s="3"/>
      <c r="I10" s="2">
        <f>ROUND((E10-G10),5)</f>
        <v>-180</v>
      </c>
      <c r="J10" s="3"/>
      <c r="K10" s="4">
        <f>ROUND(IF(G10=0,IF(E10=0,0,1),E10/G10),5)</f>
        <v>0</v>
      </c>
    </row>
    <row r="11" spans="1:11" ht="15">
      <c r="A11" s="1"/>
      <c r="B11" s="1"/>
      <c r="C11" s="1" t="s">
        <v>11</v>
      </c>
      <c r="D11" s="1"/>
      <c r="E11" s="2">
        <v>0</v>
      </c>
      <c r="F11" s="3"/>
      <c r="G11" s="2">
        <v>50</v>
      </c>
      <c r="H11" s="3"/>
      <c r="I11" s="2">
        <f>ROUND((E11-G11),5)</f>
        <v>-50</v>
      </c>
      <c r="J11" s="3"/>
      <c r="K11" s="4">
        <f>ROUND(IF(G11=0,IF(E11=0,0,1),E11/G11),5)</f>
        <v>0</v>
      </c>
    </row>
    <row r="12" spans="1:11" ht="15">
      <c r="A12" s="1"/>
      <c r="B12" s="1"/>
      <c r="C12" s="1" t="s">
        <v>12</v>
      </c>
      <c r="D12" s="1"/>
      <c r="E12" s="2">
        <v>0</v>
      </c>
      <c r="F12" s="3"/>
      <c r="G12" s="2">
        <v>175</v>
      </c>
      <c r="H12" s="3"/>
      <c r="I12" s="2">
        <f>ROUND((E12-G12),5)</f>
        <v>-175</v>
      </c>
      <c r="J12" s="3"/>
      <c r="K12" s="4">
        <f>ROUND(IF(G12=0,IF(E12=0,0,1),E12/G12),5)</f>
        <v>0</v>
      </c>
    </row>
    <row r="13" spans="1:11" ht="15">
      <c r="A13" s="1"/>
      <c r="B13" s="1"/>
      <c r="C13" s="1" t="s">
        <v>13</v>
      </c>
      <c r="D13" s="1"/>
      <c r="E13" s="2"/>
      <c r="F13" s="3"/>
      <c r="G13" s="2"/>
      <c r="H13" s="3"/>
      <c r="I13" s="2"/>
      <c r="J13" s="3"/>
      <c r="K13" s="4"/>
    </row>
    <row r="14" spans="1:11" ht="15">
      <c r="A14" s="1"/>
      <c r="B14" s="1"/>
      <c r="C14" s="1"/>
      <c r="D14" s="1" t="s">
        <v>14</v>
      </c>
      <c r="E14" s="2">
        <v>0</v>
      </c>
      <c r="F14" s="3"/>
      <c r="G14" s="2">
        <v>280</v>
      </c>
      <c r="H14" s="3"/>
      <c r="I14" s="2">
        <f aca="true" t="shared" si="0" ref="I14:I19">ROUND((E14-G14),5)</f>
        <v>-280</v>
      </c>
      <c r="J14" s="3"/>
      <c r="K14" s="4">
        <f aca="true" t="shared" si="1" ref="K14:K19">ROUND(IF(G14=0,IF(E14=0,0,1),E14/G14),5)</f>
        <v>0</v>
      </c>
    </row>
    <row r="15" spans="1:11" ht="15.75" thickBot="1">
      <c r="A15" s="1"/>
      <c r="B15" s="1"/>
      <c r="C15" s="1"/>
      <c r="D15" s="1" t="s">
        <v>15</v>
      </c>
      <c r="E15" s="5">
        <v>105</v>
      </c>
      <c r="F15" s="3"/>
      <c r="G15" s="5">
        <v>260</v>
      </c>
      <c r="H15" s="3"/>
      <c r="I15" s="5">
        <f t="shared" si="0"/>
        <v>-155</v>
      </c>
      <c r="J15" s="3"/>
      <c r="K15" s="6">
        <f t="shared" si="1"/>
        <v>0.40385</v>
      </c>
    </row>
    <row r="16" spans="1:11" ht="15">
      <c r="A16" s="1"/>
      <c r="B16" s="1"/>
      <c r="C16" s="1" t="s">
        <v>16</v>
      </c>
      <c r="D16" s="1"/>
      <c r="E16" s="2">
        <f>ROUND(SUM(E13:E15),5)</f>
        <v>105</v>
      </c>
      <c r="F16" s="3"/>
      <c r="G16" s="2">
        <f>ROUND(SUM(G13:G15),5)</f>
        <v>540</v>
      </c>
      <c r="H16" s="3"/>
      <c r="I16" s="2">
        <f t="shared" si="0"/>
        <v>-435</v>
      </c>
      <c r="J16" s="3"/>
      <c r="K16" s="4">
        <f t="shared" si="1"/>
        <v>0.19444</v>
      </c>
    </row>
    <row r="17" spans="1:11" ht="17.25" customHeight="1">
      <c r="A17" s="1"/>
      <c r="B17" s="1"/>
      <c r="C17" s="1" t="s">
        <v>17</v>
      </c>
      <c r="D17" s="1"/>
      <c r="E17" s="2">
        <v>0</v>
      </c>
      <c r="F17" s="3"/>
      <c r="G17" s="2">
        <v>300</v>
      </c>
      <c r="H17" s="3"/>
      <c r="I17" s="2">
        <f t="shared" si="0"/>
        <v>-300</v>
      </c>
      <c r="J17" s="3"/>
      <c r="K17" s="4">
        <f t="shared" si="1"/>
        <v>0</v>
      </c>
    </row>
    <row r="18" spans="1:11" ht="15.75" thickBot="1">
      <c r="A18" s="1"/>
      <c r="B18" s="1"/>
      <c r="C18" s="1" t="s">
        <v>18</v>
      </c>
      <c r="D18" s="1"/>
      <c r="E18" s="5">
        <v>0</v>
      </c>
      <c r="F18" s="3"/>
      <c r="G18" s="5">
        <v>300</v>
      </c>
      <c r="H18" s="3"/>
      <c r="I18" s="5">
        <f t="shared" si="0"/>
        <v>-300</v>
      </c>
      <c r="J18" s="3"/>
      <c r="K18" s="6">
        <f t="shared" si="1"/>
        <v>0</v>
      </c>
    </row>
    <row r="19" spans="1:11" ht="15">
      <c r="A19" s="1"/>
      <c r="B19" s="1" t="s">
        <v>19</v>
      </c>
      <c r="C19" s="1"/>
      <c r="D19" s="1"/>
      <c r="E19" s="2">
        <f>ROUND(SUM(E8:E12)+SUM(E16:E18),5)</f>
        <v>105</v>
      </c>
      <c r="F19" s="3"/>
      <c r="G19" s="2">
        <f>ROUND(SUM(G8:G12)+SUM(G16:G18),5)</f>
        <v>1565</v>
      </c>
      <c r="H19" s="3"/>
      <c r="I19" s="2">
        <f t="shared" si="0"/>
        <v>-1460</v>
      </c>
      <c r="J19" s="3"/>
      <c r="K19" s="4">
        <f t="shared" si="1"/>
        <v>0.06709</v>
      </c>
    </row>
    <row r="20" spans="1:11" ht="15.75" customHeight="1">
      <c r="A20" s="1"/>
      <c r="B20" s="1" t="s">
        <v>20</v>
      </c>
      <c r="C20" s="1"/>
      <c r="D20" s="1"/>
      <c r="E20" s="2"/>
      <c r="F20" s="3"/>
      <c r="G20" s="2"/>
      <c r="H20" s="3"/>
      <c r="I20" s="2"/>
      <c r="J20" s="3"/>
      <c r="K20" s="4"/>
    </row>
    <row r="21" spans="1:11" ht="15">
      <c r="A21" s="1"/>
      <c r="B21" s="1"/>
      <c r="C21" s="1" t="s">
        <v>21</v>
      </c>
      <c r="D21" s="1"/>
      <c r="E21" s="2">
        <v>0</v>
      </c>
      <c r="F21" s="3"/>
      <c r="G21" s="2">
        <v>600</v>
      </c>
      <c r="H21" s="3"/>
      <c r="I21" s="2">
        <f aca="true" t="shared" si="2" ref="I21:I31">ROUND((E21-G21),5)</f>
        <v>-600</v>
      </c>
      <c r="J21" s="3"/>
      <c r="K21" s="4">
        <f aca="true" t="shared" si="3" ref="K21:K31">ROUND(IF(G21=0,IF(E21=0,0,1),E21/G21),5)</f>
        <v>0</v>
      </c>
    </row>
    <row r="22" spans="1:11" ht="15">
      <c r="A22" s="1"/>
      <c r="B22" s="1"/>
      <c r="C22" s="1" t="s">
        <v>22</v>
      </c>
      <c r="D22" s="1"/>
      <c r="E22" s="2">
        <v>0</v>
      </c>
      <c r="F22" s="3"/>
      <c r="G22" s="2">
        <v>3810</v>
      </c>
      <c r="H22" s="3"/>
      <c r="I22" s="2">
        <f t="shared" si="2"/>
        <v>-3810</v>
      </c>
      <c r="J22" s="3"/>
      <c r="K22" s="4">
        <f t="shared" si="3"/>
        <v>0</v>
      </c>
    </row>
    <row r="23" spans="1:11" ht="15">
      <c r="A23" s="1"/>
      <c r="B23" s="1"/>
      <c r="C23" s="1" t="s">
        <v>23</v>
      </c>
      <c r="D23" s="1"/>
      <c r="E23" s="2">
        <v>0</v>
      </c>
      <c r="F23" s="3"/>
      <c r="G23" s="2">
        <v>310</v>
      </c>
      <c r="H23" s="3"/>
      <c r="I23" s="2">
        <f t="shared" si="2"/>
        <v>-310</v>
      </c>
      <c r="J23" s="3"/>
      <c r="K23" s="4">
        <f t="shared" si="3"/>
        <v>0</v>
      </c>
    </row>
    <row r="24" spans="1:11" ht="15">
      <c r="A24" s="1"/>
      <c r="B24" s="1"/>
      <c r="C24" s="1" t="s">
        <v>24</v>
      </c>
      <c r="D24" s="1"/>
      <c r="E24" s="2">
        <v>83.33</v>
      </c>
      <c r="F24" s="3"/>
      <c r="G24" s="2">
        <v>1000</v>
      </c>
      <c r="H24" s="3"/>
      <c r="I24" s="2">
        <f t="shared" si="2"/>
        <v>-916.67</v>
      </c>
      <c r="J24" s="3"/>
      <c r="K24" s="4">
        <f t="shared" si="3"/>
        <v>0.08333</v>
      </c>
    </row>
    <row r="25" spans="1:11" ht="15">
      <c r="A25" s="1"/>
      <c r="B25" s="1"/>
      <c r="C25" s="1" t="s">
        <v>25</v>
      </c>
      <c r="D25" s="1"/>
      <c r="E25" s="2">
        <v>0</v>
      </c>
      <c r="F25" s="3"/>
      <c r="G25" s="2">
        <v>100</v>
      </c>
      <c r="H25" s="3"/>
      <c r="I25" s="2">
        <f t="shared" si="2"/>
        <v>-100</v>
      </c>
      <c r="J25" s="3"/>
      <c r="K25" s="4">
        <f t="shared" si="3"/>
        <v>0</v>
      </c>
    </row>
    <row r="26" spans="1:11" ht="15">
      <c r="A26" s="1"/>
      <c r="B26" s="1"/>
      <c r="C26" s="1" t="s">
        <v>26</v>
      </c>
      <c r="D26" s="1"/>
      <c r="E26" s="2">
        <v>143.58</v>
      </c>
      <c r="F26" s="3"/>
      <c r="G26" s="2">
        <v>1800</v>
      </c>
      <c r="H26" s="3"/>
      <c r="I26" s="2">
        <f t="shared" si="2"/>
        <v>-1656.42</v>
      </c>
      <c r="J26" s="3"/>
      <c r="K26" s="4">
        <f t="shared" si="3"/>
        <v>0.07977</v>
      </c>
    </row>
    <row r="27" spans="1:11" ht="15">
      <c r="A27" s="1"/>
      <c r="B27" s="1"/>
      <c r="C27" s="1" t="s">
        <v>27</v>
      </c>
      <c r="D27" s="1"/>
      <c r="E27" s="2">
        <v>480</v>
      </c>
      <c r="F27" s="3"/>
      <c r="G27" s="2">
        <v>5760</v>
      </c>
      <c r="H27" s="3"/>
      <c r="I27" s="2">
        <f t="shared" si="2"/>
        <v>-5280</v>
      </c>
      <c r="J27" s="3"/>
      <c r="K27" s="4">
        <f t="shared" si="3"/>
        <v>0.08333</v>
      </c>
    </row>
    <row r="28" spans="1:11" ht="15">
      <c r="A28" s="1"/>
      <c r="B28" s="1"/>
      <c r="C28" s="1" t="s">
        <v>28</v>
      </c>
      <c r="D28" s="1"/>
      <c r="E28" s="2">
        <v>0</v>
      </c>
      <c r="F28" s="3"/>
      <c r="G28" s="2">
        <v>1900</v>
      </c>
      <c r="H28" s="3"/>
      <c r="I28" s="2">
        <f t="shared" si="2"/>
        <v>-1900</v>
      </c>
      <c r="J28" s="3"/>
      <c r="K28" s="4">
        <f t="shared" si="3"/>
        <v>0</v>
      </c>
    </row>
    <row r="29" spans="1:11" ht="15">
      <c r="A29" s="1"/>
      <c r="B29" s="1"/>
      <c r="C29" s="1" t="s">
        <v>29</v>
      </c>
      <c r="D29" s="1"/>
      <c r="E29" s="2">
        <v>0</v>
      </c>
      <c r="F29" s="3"/>
      <c r="G29" s="2">
        <v>190</v>
      </c>
      <c r="H29" s="3"/>
      <c r="I29" s="2">
        <f t="shared" si="2"/>
        <v>-190</v>
      </c>
      <c r="J29" s="3"/>
      <c r="K29" s="4">
        <f t="shared" si="3"/>
        <v>0</v>
      </c>
    </row>
    <row r="30" spans="1:11" ht="15.75" thickBot="1">
      <c r="A30" s="1"/>
      <c r="B30" s="1"/>
      <c r="C30" s="1" t="s">
        <v>30</v>
      </c>
      <c r="D30" s="1"/>
      <c r="E30" s="5">
        <v>0</v>
      </c>
      <c r="F30" s="3"/>
      <c r="G30" s="5">
        <v>1720</v>
      </c>
      <c r="H30" s="3"/>
      <c r="I30" s="5">
        <f t="shared" si="2"/>
        <v>-1720</v>
      </c>
      <c r="J30" s="3"/>
      <c r="K30" s="6">
        <f t="shared" si="3"/>
        <v>0</v>
      </c>
    </row>
    <row r="31" spans="1:11" ht="15">
      <c r="A31" s="1"/>
      <c r="B31" s="1" t="s">
        <v>31</v>
      </c>
      <c r="C31" s="1"/>
      <c r="D31" s="1"/>
      <c r="E31" s="2">
        <f>ROUND(SUM(E20:E30),5)</f>
        <v>706.91</v>
      </c>
      <c r="F31" s="3"/>
      <c r="G31" s="2">
        <f>ROUND(SUM(G20:G30),5)</f>
        <v>17190</v>
      </c>
      <c r="H31" s="3"/>
      <c r="I31" s="2">
        <f t="shared" si="2"/>
        <v>-16483.09</v>
      </c>
      <c r="J31" s="3"/>
      <c r="K31" s="4">
        <f t="shared" si="3"/>
        <v>0.04112</v>
      </c>
    </row>
    <row r="32" spans="1:11" ht="15.75" customHeight="1">
      <c r="A32" s="1"/>
      <c r="B32" s="1" t="s">
        <v>32</v>
      </c>
      <c r="C32" s="1"/>
      <c r="D32" s="1"/>
      <c r="E32" s="2"/>
      <c r="F32" s="3"/>
      <c r="G32" s="2"/>
      <c r="H32" s="3"/>
      <c r="I32" s="2"/>
      <c r="J32" s="3"/>
      <c r="K32" s="4"/>
    </row>
    <row r="33" spans="1:11" ht="15">
      <c r="A33" s="1"/>
      <c r="B33" s="1"/>
      <c r="C33" s="1" t="s">
        <v>33</v>
      </c>
      <c r="D33" s="1"/>
      <c r="E33" s="2">
        <v>124</v>
      </c>
      <c r="F33" s="3"/>
      <c r="G33" s="2">
        <v>1490</v>
      </c>
      <c r="H33" s="3"/>
      <c r="I33" s="2">
        <f aca="true" t="shared" si="4" ref="I33:I46">ROUND((E33-G33),5)</f>
        <v>-1366</v>
      </c>
      <c r="J33" s="3"/>
      <c r="K33" s="4">
        <f aca="true" t="shared" si="5" ref="K33:K46">ROUND(IF(G33=0,IF(E33=0,0,1),E33/G33),5)</f>
        <v>0.08322</v>
      </c>
    </row>
    <row r="34" spans="1:11" ht="15">
      <c r="A34" s="1"/>
      <c r="B34" s="1"/>
      <c r="C34" s="1" t="s">
        <v>34</v>
      </c>
      <c r="D34" s="1"/>
      <c r="E34" s="2">
        <v>0</v>
      </c>
      <c r="F34" s="3"/>
      <c r="G34" s="2">
        <v>10</v>
      </c>
      <c r="H34" s="3"/>
      <c r="I34" s="2">
        <f t="shared" si="4"/>
        <v>-10</v>
      </c>
      <c r="J34" s="3"/>
      <c r="K34" s="4">
        <f t="shared" si="5"/>
        <v>0</v>
      </c>
    </row>
    <row r="35" spans="1:11" ht="15">
      <c r="A35" s="1"/>
      <c r="B35" s="1"/>
      <c r="C35" s="1" t="s">
        <v>35</v>
      </c>
      <c r="D35" s="1"/>
      <c r="E35" s="2">
        <v>0</v>
      </c>
      <c r="F35" s="3"/>
      <c r="G35" s="2">
        <v>140</v>
      </c>
      <c r="H35" s="3"/>
      <c r="I35" s="2">
        <f t="shared" si="4"/>
        <v>-140</v>
      </c>
      <c r="J35" s="3"/>
      <c r="K35" s="4">
        <f t="shared" si="5"/>
        <v>0</v>
      </c>
    </row>
    <row r="36" spans="1:11" ht="15">
      <c r="A36" s="1"/>
      <c r="B36" s="1"/>
      <c r="C36" s="1" t="s">
        <v>36</v>
      </c>
      <c r="D36" s="1"/>
      <c r="E36" s="2">
        <v>0</v>
      </c>
      <c r="F36" s="3"/>
      <c r="G36" s="2">
        <v>280</v>
      </c>
      <c r="H36" s="3"/>
      <c r="I36" s="2">
        <f t="shared" si="4"/>
        <v>-280</v>
      </c>
      <c r="J36" s="3"/>
      <c r="K36" s="4">
        <f t="shared" si="5"/>
        <v>0</v>
      </c>
    </row>
    <row r="37" spans="1:11" ht="15">
      <c r="A37" s="1"/>
      <c r="B37" s="1"/>
      <c r="C37" s="1" t="s">
        <v>37</v>
      </c>
      <c r="D37" s="1"/>
      <c r="E37" s="2">
        <v>0</v>
      </c>
      <c r="F37" s="3"/>
      <c r="G37" s="2">
        <v>60</v>
      </c>
      <c r="H37" s="3"/>
      <c r="I37" s="2">
        <f t="shared" si="4"/>
        <v>-60</v>
      </c>
      <c r="J37" s="3"/>
      <c r="K37" s="4">
        <f t="shared" si="5"/>
        <v>0</v>
      </c>
    </row>
    <row r="38" spans="1:11" ht="15">
      <c r="A38" s="1"/>
      <c r="B38" s="1"/>
      <c r="C38" s="1" t="s">
        <v>38</v>
      </c>
      <c r="D38" s="1"/>
      <c r="E38" s="2">
        <v>0</v>
      </c>
      <c r="F38" s="3"/>
      <c r="G38" s="2">
        <v>50</v>
      </c>
      <c r="H38" s="3"/>
      <c r="I38" s="2">
        <f t="shared" si="4"/>
        <v>-50</v>
      </c>
      <c r="J38" s="3"/>
      <c r="K38" s="4">
        <f t="shared" si="5"/>
        <v>0</v>
      </c>
    </row>
    <row r="39" spans="1:11" ht="15">
      <c r="A39" s="1"/>
      <c r="B39" s="1"/>
      <c r="C39" s="1" t="s">
        <v>39</v>
      </c>
      <c r="D39" s="1"/>
      <c r="E39" s="2">
        <v>0</v>
      </c>
      <c r="F39" s="3"/>
      <c r="G39" s="2">
        <v>270</v>
      </c>
      <c r="H39" s="3"/>
      <c r="I39" s="2">
        <f t="shared" si="4"/>
        <v>-270</v>
      </c>
      <c r="J39" s="3"/>
      <c r="K39" s="4">
        <f t="shared" si="5"/>
        <v>0</v>
      </c>
    </row>
    <row r="40" spans="1:11" ht="15">
      <c r="A40" s="1"/>
      <c r="B40" s="1"/>
      <c r="C40" s="1" t="s">
        <v>40</v>
      </c>
      <c r="D40" s="1"/>
      <c r="E40" s="2">
        <v>469</v>
      </c>
      <c r="F40" s="3"/>
      <c r="G40" s="2">
        <v>5630</v>
      </c>
      <c r="H40" s="3"/>
      <c r="I40" s="2">
        <f t="shared" si="4"/>
        <v>-5161</v>
      </c>
      <c r="J40" s="3"/>
      <c r="K40" s="4">
        <f t="shared" si="5"/>
        <v>0.0833</v>
      </c>
    </row>
    <row r="41" spans="1:11" ht="15">
      <c r="A41" s="1"/>
      <c r="B41" s="1"/>
      <c r="C41" s="1" t="s">
        <v>41</v>
      </c>
      <c r="D41" s="1"/>
      <c r="E41" s="2">
        <v>0</v>
      </c>
      <c r="F41" s="3"/>
      <c r="G41" s="2">
        <v>75</v>
      </c>
      <c r="H41" s="3"/>
      <c r="I41" s="2">
        <f t="shared" si="4"/>
        <v>-75</v>
      </c>
      <c r="J41" s="3"/>
      <c r="K41" s="4">
        <f t="shared" si="5"/>
        <v>0</v>
      </c>
    </row>
    <row r="42" spans="1:11" ht="15">
      <c r="A42" s="1"/>
      <c r="B42" s="1"/>
      <c r="C42" s="1" t="s">
        <v>42</v>
      </c>
      <c r="D42" s="1"/>
      <c r="E42" s="2">
        <v>0</v>
      </c>
      <c r="F42" s="3"/>
      <c r="G42" s="2">
        <v>100</v>
      </c>
      <c r="H42" s="3"/>
      <c r="I42" s="2">
        <f t="shared" si="4"/>
        <v>-100</v>
      </c>
      <c r="J42" s="3"/>
      <c r="K42" s="4">
        <f t="shared" si="5"/>
        <v>0</v>
      </c>
    </row>
    <row r="43" spans="1:11" ht="15.75" thickBot="1">
      <c r="A43" s="1"/>
      <c r="B43" s="1"/>
      <c r="C43" s="1" t="s">
        <v>43</v>
      </c>
      <c r="D43" s="1"/>
      <c r="E43" s="7">
        <v>0</v>
      </c>
      <c r="F43" s="3"/>
      <c r="G43" s="7">
        <v>220</v>
      </c>
      <c r="H43" s="3"/>
      <c r="I43" s="7">
        <f t="shared" si="4"/>
        <v>-220</v>
      </c>
      <c r="J43" s="3"/>
      <c r="K43" s="8">
        <f t="shared" si="5"/>
        <v>0</v>
      </c>
    </row>
    <row r="44" spans="1:11" ht="15.75" thickBot="1">
      <c r="A44" s="1"/>
      <c r="B44" s="1" t="s">
        <v>44</v>
      </c>
      <c r="C44" s="1"/>
      <c r="D44" s="1"/>
      <c r="E44" s="9">
        <f>ROUND(SUM(E32:E43),5)</f>
        <v>593</v>
      </c>
      <c r="F44" s="3"/>
      <c r="G44" s="9">
        <f>ROUND(SUM(G32:G43),5)</f>
        <v>8325</v>
      </c>
      <c r="H44" s="3"/>
      <c r="I44" s="9">
        <f t="shared" si="4"/>
        <v>-7732</v>
      </c>
      <c r="J44" s="3"/>
      <c r="K44" s="10">
        <f t="shared" si="5"/>
        <v>0.07123</v>
      </c>
    </row>
    <row r="45" spans="1:11" ht="16.5" customHeight="1" thickBot="1">
      <c r="A45" s="1" t="s">
        <v>45</v>
      </c>
      <c r="B45" s="1"/>
      <c r="C45" s="1"/>
      <c r="D45" s="1"/>
      <c r="E45" s="9">
        <f>ROUND(E7+E19+E31+E44,5)</f>
        <v>1404.91</v>
      </c>
      <c r="F45" s="3"/>
      <c r="G45" s="9">
        <f>ROUND(G7+G19+G31+G44,5)</f>
        <v>27080</v>
      </c>
      <c r="H45" s="3"/>
      <c r="I45" s="9">
        <f t="shared" si="4"/>
        <v>-25675.09</v>
      </c>
      <c r="J45" s="3"/>
      <c r="K45" s="10">
        <f t="shared" si="5"/>
        <v>0.05188</v>
      </c>
    </row>
    <row r="46" spans="1:11" s="13" customFormat="1" ht="15.75" customHeight="1" thickBot="1">
      <c r="A46" s="1" t="s">
        <v>46</v>
      </c>
      <c r="B46" s="1"/>
      <c r="C46" s="1"/>
      <c r="D46" s="1"/>
      <c r="E46" s="11">
        <f>ROUND(E6-E45,5)</f>
        <v>355.09</v>
      </c>
      <c r="F46" s="1"/>
      <c r="G46" s="11">
        <f>ROUND(G6-G45,5)</f>
        <v>0</v>
      </c>
      <c r="H46" s="1"/>
      <c r="I46" s="11">
        <f t="shared" si="4"/>
        <v>355.09</v>
      </c>
      <c r="J46" s="1"/>
      <c r="K46" s="12">
        <f t="shared" si="5"/>
        <v>1</v>
      </c>
    </row>
    <row r="47" ht="15.75" thickTop="1"/>
  </sheetData>
  <sheetProtection/>
  <printOptions/>
  <pageMargins left="0.7" right="0.7" top="0.75" bottom="0.75" header="0.25" footer="0.3"/>
  <pageSetup orientation="portrait" r:id="rId1"/>
  <headerFooter>
    <oddHeader>&amp;L&amp;"Arial,Bold"&amp;8 9:13 PM
 07/01/18
 Accrual Basis&amp;C&amp;"Arial,Bold"&amp;12 Concord Monthly Meeting of the
&amp;14 Profit &amp;&amp; Loss Budget vs. Actual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Heath</dc:creator>
  <cp:keywords/>
  <dc:description/>
  <cp:lastModifiedBy>Mark Barker</cp:lastModifiedBy>
  <cp:lastPrinted>2018-07-02T01:19:02Z</cp:lastPrinted>
  <dcterms:created xsi:type="dcterms:W3CDTF">2018-07-02T01:13:07Z</dcterms:created>
  <dcterms:modified xsi:type="dcterms:W3CDTF">2018-07-18T14:59:03Z</dcterms:modified>
  <cp:category/>
  <cp:version/>
  <cp:contentType/>
  <cp:contentStatus/>
</cp:coreProperties>
</file>